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2150" activeTab="2"/>
  </bookViews>
  <sheets>
    <sheet name="決算書2017" sheetId="1" r:id="rId1"/>
    <sheet name="貸借対照表 2017" sheetId="2" r:id="rId2"/>
    <sheet name="財産目録2017" sheetId="3" r:id="rId3"/>
    <sheet name="予算書2018" sheetId="4" r:id="rId4"/>
  </sheets>
  <definedNames>
    <definedName name="_xlnm.Print_Area" localSheetId="0">'決算書2017'!$A$1:$E$57</definedName>
    <definedName name="_xlnm.Print_Area" localSheetId="2">'財産目録2017'!$A$2:$E$20</definedName>
    <definedName name="_xlnm.Print_Area" localSheetId="1">'貸借対照表 2017'!$A$1:$D$32</definedName>
    <definedName name="_xlnm.Print_Area" localSheetId="3">'予算書2018'!$A$1:$E$56</definedName>
    <definedName name="_xlnm.Print_Titles" localSheetId="0">'決算書2017'!$3:$3</definedName>
    <definedName name="_xlnm.Print_Titles" localSheetId="3">'予算書2018'!$3:$3</definedName>
  </definedNames>
  <calcPr fullCalcOnLoad="1"/>
</workbook>
</file>

<file path=xl/sharedStrings.xml><?xml version="1.0" encoding="utf-8"?>
<sst xmlns="http://schemas.openxmlformats.org/spreadsheetml/2006/main" count="171" uniqueCount="112">
  <si>
    <t>科目</t>
  </si>
  <si>
    <t>予算額</t>
  </si>
  <si>
    <t>増減</t>
  </si>
  <si>
    <t>Ⅰ　事業活動収支の部</t>
  </si>
  <si>
    <t>　１．事業活動収入</t>
  </si>
  <si>
    <t>　　　①事業収入</t>
  </si>
  <si>
    <t>　　　　集会事業開催収入</t>
  </si>
  <si>
    <t>　　　　　　講演会・講習会・懇話会収入</t>
  </si>
  <si>
    <t>　　　　　　ｼﾝﾎﾟ・ﾌｫｰﾗﾑ・ｾﾐﾅｰ収入</t>
  </si>
  <si>
    <t>　　　　　　見学会収入</t>
  </si>
  <si>
    <t>　　　　　　講演会協賛金</t>
  </si>
  <si>
    <t>　　　②他会計からの繰入金収入</t>
  </si>
  <si>
    <t>　　　　本部交付金収入</t>
  </si>
  <si>
    <t>　　　　会費還元収入</t>
  </si>
  <si>
    <t>　　　③雑収入</t>
  </si>
  <si>
    <t>　　　　受取利息収入</t>
  </si>
  <si>
    <t>　　　　その他雑収入</t>
  </si>
  <si>
    <t xml:space="preserve">    事業活動収入計</t>
  </si>
  <si>
    <t>　２．事業活動支出</t>
  </si>
  <si>
    <t>　　　①事業費支出</t>
  </si>
  <si>
    <t>　　　　　　臨時雇賃金</t>
  </si>
  <si>
    <t>　　　　　　消耗品費</t>
  </si>
  <si>
    <t>　　　　　　事務用品費</t>
  </si>
  <si>
    <t>　　　　　　印刷製本費</t>
  </si>
  <si>
    <t>　　　　　　諸謝金</t>
  </si>
  <si>
    <t>　　　　　　会議費（会場費など）</t>
  </si>
  <si>
    <t>　　　　　　旅費交通費</t>
  </si>
  <si>
    <t>　　　　　　通信費</t>
  </si>
  <si>
    <t>　　　　　　雑支出</t>
  </si>
  <si>
    <t>　　　②管理費支出</t>
  </si>
  <si>
    <t>　　　③他会計への繰入金支出</t>
  </si>
  <si>
    <t xml:space="preserve">    事業活動支出計</t>
  </si>
  <si>
    <t>　　事業活動費収支差額</t>
  </si>
  <si>
    <t>Ⅱ　投資活動収支の部</t>
  </si>
  <si>
    <t>　　１．投資活動収入</t>
  </si>
  <si>
    <t>　　　①特定資産取崩収入</t>
  </si>
  <si>
    <t>　　　投資活動収入計</t>
  </si>
  <si>
    <t>　　２．投資活動支出</t>
  </si>
  <si>
    <t>　　　①特定資産取得支出</t>
  </si>
  <si>
    <t xml:space="preserve">       投資活動支出計</t>
  </si>
  <si>
    <t>　　　　投資活動収支差額</t>
  </si>
  <si>
    <t>　　　当期収支差額</t>
  </si>
  <si>
    <t>　　　前期繰越収支差額</t>
  </si>
  <si>
    <t>　　　次期繰越収支差額</t>
  </si>
  <si>
    <t>科      目</t>
  </si>
  <si>
    <t>当年度</t>
  </si>
  <si>
    <t>Ⅰ　資産</t>
  </si>
  <si>
    <t>　１．流動資産</t>
  </si>
  <si>
    <t>　　　現金預金</t>
  </si>
  <si>
    <t>　　　仮払金</t>
  </si>
  <si>
    <t>　　　未収金</t>
  </si>
  <si>
    <t>　　流動資産計</t>
  </si>
  <si>
    <t>　２．固定資産</t>
  </si>
  <si>
    <t>　　　支部企画事業積立資産</t>
  </si>
  <si>
    <t>　　特定資産合計</t>
  </si>
  <si>
    <t>　　固定資産計</t>
  </si>
  <si>
    <t>　　資産合計</t>
  </si>
  <si>
    <t>Ⅱ　負債の部</t>
  </si>
  <si>
    <t>　１．流動負債</t>
  </si>
  <si>
    <t>　　　前受金</t>
  </si>
  <si>
    <t>　　　未払金</t>
  </si>
  <si>
    <t>　　流動負債計</t>
  </si>
  <si>
    <t>　２．固定負債</t>
  </si>
  <si>
    <t>　　固定負債合計</t>
  </si>
  <si>
    <t>　　負債合計</t>
  </si>
  <si>
    <t>Ⅲ　正味財産の部</t>
  </si>
  <si>
    <t>　　（うち特定資産への充当額）</t>
  </si>
  <si>
    <t>　　正味財産合計</t>
  </si>
  <si>
    <t>　　負債および正味財産合計</t>
  </si>
  <si>
    <t>口座番号</t>
  </si>
  <si>
    <t>3月末残高</t>
  </si>
  <si>
    <t>現金</t>
  </si>
  <si>
    <t>ゆうちょ銀行</t>
  </si>
  <si>
    <t>定期預金</t>
  </si>
  <si>
    <t>合計</t>
  </si>
  <si>
    <t>前年度</t>
  </si>
  <si>
    <t>決算額</t>
  </si>
  <si>
    <t>　　　　　　他学協会協賛事業支出</t>
  </si>
  <si>
    <t>備考</t>
  </si>
  <si>
    <t>　　　　　　支払手数料</t>
  </si>
  <si>
    <t>　　　　　総会費</t>
  </si>
  <si>
    <t>　　　　　会議費（会場費など）</t>
  </si>
  <si>
    <t>　　　　　消耗品費</t>
  </si>
  <si>
    <t>　　　　　通信費</t>
  </si>
  <si>
    <t>　　　　　旅費交通費</t>
  </si>
  <si>
    <t>　　　　　支払手数料</t>
  </si>
  <si>
    <t>　　　　　臨時雇賃金</t>
  </si>
  <si>
    <t>　　　　　雑支出</t>
  </si>
  <si>
    <t>　一般正味財産</t>
  </si>
  <si>
    <t>　 特定資産</t>
  </si>
  <si>
    <t>　　　預り金</t>
  </si>
  <si>
    <t>平成30年４月１日から平成31年３月３１日まで</t>
  </si>
  <si>
    <t>平成30年３月３１日現在</t>
  </si>
  <si>
    <t>前年度予算額</t>
  </si>
  <si>
    <t>事務委託費</t>
  </si>
  <si>
    <t>29年度交付金</t>
  </si>
  <si>
    <t>関西支部</t>
  </si>
  <si>
    <t>みずほ銀行</t>
  </si>
  <si>
    <t>(1,400,000)</t>
  </si>
  <si>
    <t>30年度交付金</t>
  </si>
  <si>
    <t>　　　　　　研究実験費</t>
  </si>
  <si>
    <t>破壊試験片加工代</t>
  </si>
  <si>
    <t>平成29年４月１日から平成30年３月３１日まで</t>
  </si>
  <si>
    <t>支払手数料など</t>
  </si>
  <si>
    <t>テキスト販売など</t>
  </si>
  <si>
    <t>破壊力学講習会:1,249,352、疲労設計講習会：108,507</t>
  </si>
  <si>
    <t>若手シンポジウム</t>
  </si>
  <si>
    <t>電話、郵便代</t>
  </si>
  <si>
    <t>収支予算書(関西支部）</t>
  </si>
  <si>
    <t>収支計算書(関西支部）【案】</t>
  </si>
  <si>
    <t>支部貸借対照表【案】</t>
  </si>
  <si>
    <t>関西支部財産目録【案】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</si>
</sst>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.00_-;\-* #,##0.00_-;_-* &quot;-&quot;??_-;_-@_-"/>
  </numFmts>
  <fonts count="26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Ｐゴシック"/>
      <family val="3"/>
    </font>
    <font>
      <sz val="11"/>
      <color indexed="57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9"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1" xfId="0" applyFill="1" applyBorder="1" applyAlignment="1">
      <alignment/>
    </xf>
    <xf numFmtId="38" fontId="0" fillId="0" borderId="12" xfId="49" applyFont="1" applyBorder="1" applyAlignment="1">
      <alignment horizontal="center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24" borderId="18" xfId="49" applyFont="1" applyFill="1" applyBorder="1" applyAlignment="1">
      <alignment/>
    </xf>
    <xf numFmtId="38" fontId="0" fillId="0" borderId="19" xfId="49" applyFont="1" applyBorder="1" applyAlignment="1">
      <alignment/>
    </xf>
    <xf numFmtId="49" fontId="0" fillId="24" borderId="18" xfId="49" applyNumberFormat="1" applyFont="1" applyFill="1" applyBorder="1" applyAlignment="1">
      <alignment horizontal="right"/>
    </xf>
    <xf numFmtId="176" fontId="0" fillId="24" borderId="18" xfId="49" applyNumberFormat="1" applyFont="1" applyFill="1" applyBorder="1" applyAlignment="1">
      <alignment horizontal="right"/>
    </xf>
    <xf numFmtId="38" fontId="0" fillId="0" borderId="21" xfId="49" applyFont="1" applyBorder="1" applyAlignment="1">
      <alignment/>
    </xf>
    <xf numFmtId="38" fontId="13" fillId="0" borderId="14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12" xfId="49" applyFont="1" applyFill="1" applyBorder="1" applyAlignment="1">
      <alignment vertical="center"/>
    </xf>
    <xf numFmtId="38" fontId="0" fillId="24" borderId="18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49" fontId="23" fillId="0" borderId="22" xfId="0" applyNumberFormat="1" applyFont="1" applyBorder="1" applyAlignment="1">
      <alignment/>
    </xf>
    <xf numFmtId="0" fontId="24" fillId="0" borderId="0" xfId="0" applyFont="1" applyFill="1" applyAlignment="1">
      <alignment/>
    </xf>
    <xf numFmtId="49" fontId="0" fillId="0" borderId="12" xfId="0" applyNumberFormat="1" applyBorder="1" applyAlignment="1">
      <alignment/>
    </xf>
    <xf numFmtId="49" fontId="21" fillId="0" borderId="22" xfId="0" applyNumberFormat="1" applyFont="1" applyBorder="1" applyAlignment="1">
      <alignment/>
    </xf>
    <xf numFmtId="38" fontId="0" fillId="25" borderId="18" xfId="49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49" fontId="22" fillId="0" borderId="22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0" fillId="26" borderId="11" xfId="0" applyFill="1" applyBorder="1" applyAlignment="1">
      <alignment/>
    </xf>
    <xf numFmtId="38" fontId="0" fillId="26" borderId="18" xfId="49" applyFont="1" applyFill="1" applyBorder="1" applyAlignment="1">
      <alignment/>
    </xf>
    <xf numFmtId="49" fontId="25" fillId="26" borderId="22" xfId="0" applyNumberFormat="1" applyFont="1" applyFill="1" applyBorder="1" applyAlignment="1">
      <alignment/>
    </xf>
    <xf numFmtId="0" fontId="0" fillId="26" borderId="0" xfId="0" applyFill="1" applyAlignment="1">
      <alignment/>
    </xf>
    <xf numFmtId="49" fontId="22" fillId="26" borderId="22" xfId="0" applyNumberFormat="1" applyFont="1" applyFill="1" applyBorder="1" applyAlignment="1">
      <alignment wrapText="1"/>
    </xf>
    <xf numFmtId="49" fontId="25" fillId="0" borderId="22" xfId="0" applyNumberFormat="1" applyFont="1" applyBorder="1" applyAlignment="1">
      <alignment wrapText="1"/>
    </xf>
    <xf numFmtId="49" fontId="25" fillId="26" borderId="2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5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130" zoomScaleNormal="130" zoomScalePageLayoutView="0" workbookViewId="0" topLeftCell="A1">
      <selection activeCell="A1" sqref="A1:E1"/>
    </sheetView>
  </sheetViews>
  <sheetFormatPr defaultColWidth="13.00390625" defaultRowHeight="13.5"/>
  <cols>
    <col min="1" max="1" width="35.125" style="0" customWidth="1"/>
    <col min="2" max="3" width="13.375" style="0" customWidth="1"/>
    <col min="4" max="4" width="12.125" style="1" customWidth="1"/>
    <col min="5" max="5" width="41.75390625" style="51" customWidth="1"/>
  </cols>
  <sheetData>
    <row r="1" spans="1:5" ht="17.25">
      <c r="A1" s="62" t="s">
        <v>109</v>
      </c>
      <c r="B1" s="62"/>
      <c r="C1" s="62"/>
      <c r="D1" s="62"/>
      <c r="E1" s="62"/>
    </row>
    <row r="2" spans="1:5" ht="13.5">
      <c r="A2" s="63" t="s">
        <v>102</v>
      </c>
      <c r="B2" s="63"/>
      <c r="C2" s="63"/>
      <c r="D2" s="63"/>
      <c r="E2" s="63"/>
    </row>
    <row r="3" spans="1:5" ht="13.5">
      <c r="A3" s="2" t="s">
        <v>0</v>
      </c>
      <c r="B3" s="2" t="s">
        <v>1</v>
      </c>
      <c r="C3" s="2" t="s">
        <v>76</v>
      </c>
      <c r="D3" s="20" t="s">
        <v>2</v>
      </c>
      <c r="E3" s="47" t="s">
        <v>78</v>
      </c>
    </row>
    <row r="4" spans="1:5" ht="13.5">
      <c r="A4" s="3" t="s">
        <v>3</v>
      </c>
      <c r="B4" s="3"/>
      <c r="C4" s="3"/>
      <c r="D4" s="21"/>
      <c r="E4" s="48"/>
    </row>
    <row r="5" spans="1:5" ht="13.5">
      <c r="A5" s="3" t="s">
        <v>4</v>
      </c>
      <c r="B5" s="3"/>
      <c r="C5" s="3"/>
      <c r="D5" s="21"/>
      <c r="E5" s="48"/>
    </row>
    <row r="6" spans="1:5" ht="13.5">
      <c r="A6" s="3" t="s">
        <v>5</v>
      </c>
      <c r="B6" s="21">
        <f>SUM(B7)</f>
        <v>2170500</v>
      </c>
      <c r="C6" s="21">
        <f>SUM(C7)</f>
        <v>1467859</v>
      </c>
      <c r="D6" s="21">
        <f aca="true" t="shared" si="0" ref="D6:D56">SUM(B6-C6)</f>
        <v>702641</v>
      </c>
      <c r="E6" s="49"/>
    </row>
    <row r="7" spans="1:5" ht="13.5">
      <c r="A7" s="3" t="s">
        <v>6</v>
      </c>
      <c r="B7" s="21">
        <f>SUM(B8:B11)</f>
        <v>2170500</v>
      </c>
      <c r="C7" s="21">
        <f>SUM(C8:C11)</f>
        <v>1467859</v>
      </c>
      <c r="D7" s="21">
        <f t="shared" si="0"/>
        <v>702641</v>
      </c>
      <c r="E7" s="48"/>
    </row>
    <row r="8" spans="1:5" ht="13.5">
      <c r="A8" s="3" t="s">
        <v>7</v>
      </c>
      <c r="B8" s="21">
        <v>1970500</v>
      </c>
      <c r="C8" s="21">
        <v>1357859</v>
      </c>
      <c r="D8" s="21">
        <f t="shared" si="0"/>
        <v>612641</v>
      </c>
      <c r="E8" s="49" t="s">
        <v>105</v>
      </c>
    </row>
    <row r="9" spans="1:5" ht="13.5">
      <c r="A9" s="3" t="s">
        <v>8</v>
      </c>
      <c r="B9" s="21">
        <v>200000</v>
      </c>
      <c r="C9" s="21">
        <v>110000</v>
      </c>
      <c r="D9" s="21">
        <f t="shared" si="0"/>
        <v>90000</v>
      </c>
      <c r="E9" s="49" t="s">
        <v>106</v>
      </c>
    </row>
    <row r="10" spans="1:5" ht="13.5">
      <c r="A10" s="3" t="s">
        <v>9</v>
      </c>
      <c r="B10" s="21"/>
      <c r="C10" s="21"/>
      <c r="D10" s="21">
        <f t="shared" si="0"/>
        <v>0</v>
      </c>
      <c r="E10" s="49"/>
    </row>
    <row r="11" spans="1:5" ht="13.5">
      <c r="A11" s="3" t="s">
        <v>10</v>
      </c>
      <c r="B11" s="21"/>
      <c r="C11" s="21"/>
      <c r="D11" s="21">
        <f t="shared" si="0"/>
        <v>0</v>
      </c>
      <c r="E11" s="49"/>
    </row>
    <row r="12" spans="1:5" ht="13.5">
      <c r="A12" s="3" t="s">
        <v>11</v>
      </c>
      <c r="B12" s="21">
        <f>SUM(B13:B14)</f>
        <v>688800</v>
      </c>
      <c r="C12" s="21">
        <v>688800</v>
      </c>
      <c r="D12" s="21">
        <f t="shared" si="0"/>
        <v>0</v>
      </c>
      <c r="E12" s="49"/>
    </row>
    <row r="13" spans="1:6" ht="13.5">
      <c r="A13" s="3" t="s">
        <v>12</v>
      </c>
      <c r="B13" s="38">
        <v>688800</v>
      </c>
      <c r="C13" s="38">
        <v>688800</v>
      </c>
      <c r="D13" s="21">
        <f t="shared" si="0"/>
        <v>0</v>
      </c>
      <c r="E13" s="49" t="s">
        <v>95</v>
      </c>
      <c r="F13" s="43"/>
    </row>
    <row r="14" spans="1:5" ht="13.5">
      <c r="A14" s="3" t="s">
        <v>13</v>
      </c>
      <c r="B14" s="21">
        <v>0</v>
      </c>
      <c r="C14" s="21">
        <v>0</v>
      </c>
      <c r="D14" s="21">
        <f t="shared" si="0"/>
        <v>0</v>
      </c>
      <c r="E14" s="49"/>
    </row>
    <row r="15" spans="1:5" ht="13.5">
      <c r="A15" s="3" t="s">
        <v>14</v>
      </c>
      <c r="B15" s="21">
        <f>SUM(B16:B17)</f>
        <v>2000</v>
      </c>
      <c r="C15" s="21">
        <f>SUM(C16:C17)</f>
        <v>67778</v>
      </c>
      <c r="D15" s="21">
        <f t="shared" si="0"/>
        <v>-65778</v>
      </c>
      <c r="E15" s="49"/>
    </row>
    <row r="16" spans="1:5" s="57" customFormat="1" ht="13.5">
      <c r="A16" s="54" t="s">
        <v>15</v>
      </c>
      <c r="B16" s="55">
        <v>2000</v>
      </c>
      <c r="C16" s="55">
        <v>158</v>
      </c>
      <c r="D16" s="55">
        <f t="shared" si="0"/>
        <v>1842</v>
      </c>
      <c r="E16" s="56"/>
    </row>
    <row r="17" spans="1:5" ht="13.5">
      <c r="A17" s="3" t="s">
        <v>16</v>
      </c>
      <c r="B17" s="21">
        <v>0</v>
      </c>
      <c r="C17" s="21">
        <v>67620</v>
      </c>
      <c r="D17" s="21">
        <f t="shared" si="0"/>
        <v>-67620</v>
      </c>
      <c r="E17" s="49" t="s">
        <v>104</v>
      </c>
    </row>
    <row r="18" spans="1:5" ht="13.5">
      <c r="A18" s="4" t="s">
        <v>17</v>
      </c>
      <c r="B18" s="22">
        <f>SUM(B6+B12+B15)</f>
        <v>2861300</v>
      </c>
      <c r="C18" s="22">
        <f>SUM(C6+C12+C15)</f>
        <v>2224437</v>
      </c>
      <c r="D18" s="22">
        <f t="shared" si="0"/>
        <v>636863</v>
      </c>
      <c r="E18" s="50"/>
    </row>
    <row r="19" spans="1:5" ht="13.5">
      <c r="A19" s="3" t="s">
        <v>18</v>
      </c>
      <c r="B19" s="21"/>
      <c r="C19" s="21"/>
      <c r="D19" s="21">
        <f t="shared" si="0"/>
        <v>0</v>
      </c>
      <c r="E19" s="49"/>
    </row>
    <row r="20" spans="1:5" ht="13.5">
      <c r="A20" s="3" t="s">
        <v>19</v>
      </c>
      <c r="B20" s="21">
        <f>SUM(B21:B32)</f>
        <v>1490850</v>
      </c>
      <c r="C20" s="21">
        <f>SUM(C21:C32)</f>
        <v>903023</v>
      </c>
      <c r="D20" s="21">
        <f t="shared" si="0"/>
        <v>587827</v>
      </c>
      <c r="E20" s="49"/>
    </row>
    <row r="21" spans="1:5" ht="13.5">
      <c r="A21" s="3" t="s">
        <v>20</v>
      </c>
      <c r="B21" s="21">
        <v>36000</v>
      </c>
      <c r="C21" s="21">
        <v>32000</v>
      </c>
      <c r="D21" s="21">
        <f t="shared" si="0"/>
        <v>4000</v>
      </c>
      <c r="E21" s="49"/>
    </row>
    <row r="22" spans="1:5" ht="13.5">
      <c r="A22" s="3" t="s">
        <v>21</v>
      </c>
      <c r="B22" s="21">
        <v>300000</v>
      </c>
      <c r="C22" s="21">
        <v>22000</v>
      </c>
      <c r="D22" s="21">
        <f t="shared" si="0"/>
        <v>278000</v>
      </c>
      <c r="E22" s="49"/>
    </row>
    <row r="23" spans="1:5" ht="13.5">
      <c r="A23" s="3" t="s">
        <v>22</v>
      </c>
      <c r="B23" s="21"/>
      <c r="C23" s="21"/>
      <c r="D23" s="21">
        <f t="shared" si="0"/>
        <v>0</v>
      </c>
      <c r="E23" s="49"/>
    </row>
    <row r="24" spans="1:5" ht="13.5">
      <c r="A24" s="3" t="s">
        <v>23</v>
      </c>
      <c r="B24" s="21">
        <v>368000</v>
      </c>
      <c r="C24" s="21">
        <v>140000</v>
      </c>
      <c r="D24" s="21">
        <f t="shared" si="0"/>
        <v>228000</v>
      </c>
      <c r="E24" s="52"/>
    </row>
    <row r="25" spans="1:5" ht="13.5">
      <c r="A25" s="3" t="s">
        <v>24</v>
      </c>
      <c r="B25" s="21">
        <v>325000</v>
      </c>
      <c r="C25" s="21">
        <v>256147</v>
      </c>
      <c r="D25" s="21">
        <f t="shared" si="0"/>
        <v>68853</v>
      </c>
      <c r="E25" s="49"/>
    </row>
    <row r="26" spans="1:5" ht="13.5">
      <c r="A26" s="3" t="s">
        <v>25</v>
      </c>
      <c r="B26" s="21">
        <v>170000</v>
      </c>
      <c r="C26" s="21">
        <v>139100</v>
      </c>
      <c r="D26" s="21">
        <f t="shared" si="0"/>
        <v>30900</v>
      </c>
      <c r="E26" s="49"/>
    </row>
    <row r="27" spans="1:5" ht="13.5">
      <c r="A27" s="3" t="s">
        <v>26</v>
      </c>
      <c r="B27" s="21">
        <v>250000</v>
      </c>
      <c r="C27" s="21">
        <v>83500</v>
      </c>
      <c r="D27" s="21">
        <f t="shared" si="0"/>
        <v>166500</v>
      </c>
      <c r="E27" s="49"/>
    </row>
    <row r="28" spans="1:5" ht="13.5">
      <c r="A28" s="3" t="s">
        <v>27</v>
      </c>
      <c r="B28" s="21">
        <v>15000</v>
      </c>
      <c r="C28" s="21">
        <v>3694</v>
      </c>
      <c r="D28" s="21">
        <f t="shared" si="0"/>
        <v>11306</v>
      </c>
      <c r="E28" s="49"/>
    </row>
    <row r="29" spans="1:5" ht="13.5">
      <c r="A29" s="3" t="s">
        <v>100</v>
      </c>
      <c r="B29" s="21"/>
      <c r="C29" s="21">
        <v>216000</v>
      </c>
      <c r="D29" s="21">
        <f t="shared" si="0"/>
        <v>-216000</v>
      </c>
      <c r="E29" s="49" t="s">
        <v>101</v>
      </c>
    </row>
    <row r="30" spans="1:5" ht="13.5">
      <c r="A30" s="3" t="s">
        <v>79</v>
      </c>
      <c r="B30" s="21"/>
      <c r="C30" s="21"/>
      <c r="D30" s="21">
        <f t="shared" si="0"/>
        <v>0</v>
      </c>
      <c r="E30" s="49"/>
    </row>
    <row r="31" spans="1:5" ht="13.5">
      <c r="A31" s="3" t="s">
        <v>28</v>
      </c>
      <c r="B31" s="21">
        <v>26850</v>
      </c>
      <c r="C31" s="21">
        <v>10582</v>
      </c>
      <c r="D31" s="21">
        <f t="shared" si="0"/>
        <v>16268</v>
      </c>
      <c r="E31" s="59" t="s">
        <v>103</v>
      </c>
    </row>
    <row r="32" spans="1:5" ht="13.5">
      <c r="A32" s="3" t="s">
        <v>77</v>
      </c>
      <c r="B32" s="21"/>
      <c r="C32" s="21"/>
      <c r="D32" s="21">
        <f>SUM(B32-C32)</f>
        <v>0</v>
      </c>
      <c r="E32" s="49"/>
    </row>
    <row r="33" spans="1:5" ht="13.5">
      <c r="A33" s="3" t="s">
        <v>29</v>
      </c>
      <c r="B33" s="21">
        <f>SUM(B34:B41)</f>
        <v>570450</v>
      </c>
      <c r="C33" s="21">
        <f>SUM(C34:C41)</f>
        <v>322222</v>
      </c>
      <c r="D33" s="21">
        <f t="shared" si="0"/>
        <v>248228</v>
      </c>
      <c r="E33" s="49"/>
    </row>
    <row r="34" spans="1:5" ht="13.5">
      <c r="A34" s="3" t="s">
        <v>86</v>
      </c>
      <c r="B34" s="21"/>
      <c r="C34" s="21"/>
      <c r="D34" s="21">
        <f>SUM(B34-C34)</f>
        <v>0</v>
      </c>
      <c r="E34" s="49"/>
    </row>
    <row r="35" spans="1:5" ht="13.5">
      <c r="A35" s="3" t="s">
        <v>80</v>
      </c>
      <c r="B35" s="21">
        <v>100000</v>
      </c>
      <c r="C35" s="21">
        <v>90340</v>
      </c>
      <c r="D35" s="21">
        <f t="shared" si="0"/>
        <v>9660</v>
      </c>
      <c r="E35" s="49"/>
    </row>
    <row r="36" spans="1:5" s="57" customFormat="1" ht="13.5">
      <c r="A36" s="54" t="s">
        <v>81</v>
      </c>
      <c r="B36" s="55">
        <v>150000</v>
      </c>
      <c r="C36" s="55">
        <v>63600</v>
      </c>
      <c r="D36" s="55">
        <f t="shared" si="0"/>
        <v>86400</v>
      </c>
      <c r="E36" s="58"/>
    </row>
    <row r="37" spans="1:5" s="57" customFormat="1" ht="13.5">
      <c r="A37" s="54" t="s">
        <v>82</v>
      </c>
      <c r="B37" s="55">
        <v>80000</v>
      </c>
      <c r="C37" s="55">
        <v>59220</v>
      </c>
      <c r="D37" s="55">
        <f t="shared" si="0"/>
        <v>20780</v>
      </c>
      <c r="E37" s="58"/>
    </row>
    <row r="38" spans="1:5" s="57" customFormat="1" ht="13.5">
      <c r="A38" s="54" t="s">
        <v>83</v>
      </c>
      <c r="B38" s="55">
        <v>40000</v>
      </c>
      <c r="C38" s="55">
        <v>37846</v>
      </c>
      <c r="D38" s="55">
        <f t="shared" si="0"/>
        <v>2154</v>
      </c>
      <c r="E38" s="60" t="s">
        <v>107</v>
      </c>
    </row>
    <row r="39" spans="1:5" s="57" customFormat="1" ht="13.5">
      <c r="A39" s="54" t="s">
        <v>84</v>
      </c>
      <c r="B39" s="55">
        <v>120000</v>
      </c>
      <c r="C39" s="55">
        <v>71000</v>
      </c>
      <c r="D39" s="55">
        <f t="shared" si="0"/>
        <v>49000</v>
      </c>
      <c r="E39" s="58"/>
    </row>
    <row r="40" spans="1:5" ht="13.5">
      <c r="A40" s="3" t="s">
        <v>85</v>
      </c>
      <c r="B40" s="21">
        <v>75000</v>
      </c>
      <c r="C40" s="21"/>
      <c r="D40" s="21">
        <f t="shared" si="0"/>
        <v>75000</v>
      </c>
      <c r="E40" s="53"/>
    </row>
    <row r="41" spans="1:5" ht="13.5">
      <c r="A41" s="3" t="s">
        <v>87</v>
      </c>
      <c r="B41" s="21">
        <v>5450</v>
      </c>
      <c r="C41" s="21">
        <v>216</v>
      </c>
      <c r="D41" s="21">
        <f t="shared" si="0"/>
        <v>5234</v>
      </c>
      <c r="E41" s="49" t="s">
        <v>103</v>
      </c>
    </row>
    <row r="42" spans="1:5" ht="13.5">
      <c r="A42" s="3" t="s">
        <v>30</v>
      </c>
      <c r="B42" s="21">
        <v>800000</v>
      </c>
      <c r="C42" s="21">
        <v>800000</v>
      </c>
      <c r="D42" s="21">
        <f t="shared" si="0"/>
        <v>0</v>
      </c>
      <c r="E42" s="49" t="s">
        <v>94</v>
      </c>
    </row>
    <row r="43" spans="1:5" ht="13.5">
      <c r="A43" s="4" t="s">
        <v>31</v>
      </c>
      <c r="B43" s="23">
        <f>SUM(B20+B33+B42)</f>
        <v>2861300</v>
      </c>
      <c r="C43" s="23">
        <f>SUM(C20+C33+C42)</f>
        <v>2025245</v>
      </c>
      <c r="D43" s="22">
        <f t="shared" si="0"/>
        <v>836055</v>
      </c>
      <c r="E43" s="50"/>
    </row>
    <row r="44" spans="1:5" ht="13.5">
      <c r="A44" s="5" t="s">
        <v>32</v>
      </c>
      <c r="B44" s="23">
        <f>SUM(B18-B43)</f>
        <v>0</v>
      </c>
      <c r="C44" s="23">
        <f>SUM(C18-C43)</f>
        <v>199192</v>
      </c>
      <c r="D44" s="22">
        <f t="shared" si="0"/>
        <v>-199192</v>
      </c>
      <c r="E44" s="50"/>
    </row>
    <row r="45" spans="1:5" ht="13.5">
      <c r="A45" s="6" t="s">
        <v>33</v>
      </c>
      <c r="B45" s="24"/>
      <c r="C45" s="24"/>
      <c r="D45" s="21">
        <f t="shared" si="0"/>
        <v>0</v>
      </c>
      <c r="E45" s="49"/>
    </row>
    <row r="46" spans="1:5" ht="13.5">
      <c r="A46" s="6" t="s">
        <v>34</v>
      </c>
      <c r="B46" s="25"/>
      <c r="C46" s="25"/>
      <c r="D46" s="21">
        <f t="shared" si="0"/>
        <v>0</v>
      </c>
      <c r="E46" s="49"/>
    </row>
    <row r="47" spans="1:5" ht="13.5">
      <c r="A47" s="6" t="s">
        <v>35</v>
      </c>
      <c r="B47" s="25">
        <f>SUM(B48)</f>
        <v>0</v>
      </c>
      <c r="C47" s="25">
        <f>SUM(C48)</f>
        <v>0</v>
      </c>
      <c r="D47" s="25">
        <f t="shared" si="0"/>
        <v>0</v>
      </c>
      <c r="E47" s="49"/>
    </row>
    <row r="48" spans="1:5" ht="13.5">
      <c r="A48" s="6"/>
      <c r="B48" s="25"/>
      <c r="C48" s="25"/>
      <c r="D48" s="21">
        <f t="shared" si="0"/>
        <v>0</v>
      </c>
      <c r="E48" s="49"/>
    </row>
    <row r="49" spans="1:5" ht="13.5">
      <c r="A49" s="5" t="s">
        <v>36</v>
      </c>
      <c r="B49" s="23">
        <f>SUM(B47)</f>
        <v>0</v>
      </c>
      <c r="C49" s="23">
        <f>SUM(C47)</f>
        <v>0</v>
      </c>
      <c r="D49" s="22">
        <f t="shared" si="0"/>
        <v>0</v>
      </c>
      <c r="E49" s="50"/>
    </row>
    <row r="50" spans="1:5" ht="13.5">
      <c r="A50" s="6" t="s">
        <v>37</v>
      </c>
      <c r="B50" s="25"/>
      <c r="C50" s="25"/>
      <c r="D50" s="21">
        <f t="shared" si="0"/>
        <v>0</v>
      </c>
      <c r="E50" s="49"/>
    </row>
    <row r="51" spans="1:5" ht="13.5">
      <c r="A51" s="6" t="s">
        <v>38</v>
      </c>
      <c r="B51" s="38">
        <f>SUM(B52)</f>
        <v>0</v>
      </c>
      <c r="C51" s="38">
        <f>SUM(C52)</f>
        <v>0</v>
      </c>
      <c r="D51" s="25">
        <f t="shared" si="0"/>
        <v>0</v>
      </c>
      <c r="E51" s="49"/>
    </row>
    <row r="52" spans="1:5" ht="13.5">
      <c r="A52" s="6"/>
      <c r="B52" s="25"/>
      <c r="C52" s="25"/>
      <c r="D52" s="21">
        <f t="shared" si="0"/>
        <v>0</v>
      </c>
      <c r="E52" s="49"/>
    </row>
    <row r="53" spans="1:5" ht="13.5">
      <c r="A53" s="5" t="s">
        <v>39</v>
      </c>
      <c r="B53" s="23">
        <f>SUM(B51)</f>
        <v>0</v>
      </c>
      <c r="C53" s="23">
        <f>SUM(C51)</f>
        <v>0</v>
      </c>
      <c r="D53" s="22">
        <f t="shared" si="0"/>
        <v>0</v>
      </c>
      <c r="E53" s="50"/>
    </row>
    <row r="54" spans="1:5" ht="13.5">
      <c r="A54" s="5" t="s">
        <v>40</v>
      </c>
      <c r="B54" s="23">
        <f>SUM(B49-B53)</f>
        <v>0</v>
      </c>
      <c r="C54" s="23">
        <f>SUM(C49-C53)</f>
        <v>0</v>
      </c>
      <c r="D54" s="22">
        <f t="shared" si="0"/>
        <v>0</v>
      </c>
      <c r="E54" s="50"/>
    </row>
    <row r="55" spans="1:5" ht="13.5">
      <c r="A55" s="5" t="s">
        <v>41</v>
      </c>
      <c r="B55" s="23">
        <f>SUM((B18+B49)-(B43+B53))</f>
        <v>0</v>
      </c>
      <c r="C55" s="23">
        <f>SUM((C18+C49)-(C43+C53))</f>
        <v>199192</v>
      </c>
      <c r="D55" s="22">
        <f t="shared" si="0"/>
        <v>-199192</v>
      </c>
      <c r="E55" s="50"/>
    </row>
    <row r="56" spans="1:5" ht="13.5">
      <c r="A56" s="5" t="s">
        <v>42</v>
      </c>
      <c r="B56" s="25">
        <v>2121500</v>
      </c>
      <c r="C56" s="25">
        <v>2121500</v>
      </c>
      <c r="D56" s="22">
        <f t="shared" si="0"/>
        <v>0</v>
      </c>
      <c r="E56" s="50"/>
    </row>
    <row r="57" spans="1:5" ht="13.5">
      <c r="A57" s="5" t="s">
        <v>43</v>
      </c>
      <c r="B57" s="36">
        <f>SUM(B55:B56)</f>
        <v>2121500</v>
      </c>
      <c r="C57" s="36">
        <f>SUM(C55:C56)</f>
        <v>2320692</v>
      </c>
      <c r="D57" s="22">
        <f>SUM(B57-C57)</f>
        <v>-199192</v>
      </c>
      <c r="E57" s="50"/>
    </row>
    <row r="58" spans="1:4" ht="13.5">
      <c r="A58" s="8"/>
      <c r="B58" s="26"/>
      <c r="C58" s="26"/>
      <c r="D58" s="27"/>
    </row>
    <row r="59" spans="1:4" ht="13.5">
      <c r="A59" s="8"/>
      <c r="B59" s="26"/>
      <c r="C59" s="26"/>
      <c r="D59" s="27"/>
    </row>
    <row r="60" ht="13.5">
      <c r="A60" s="8"/>
    </row>
    <row r="61" ht="13.5">
      <c r="A61" s="8"/>
    </row>
    <row r="62" spans="1:4" ht="13.5">
      <c r="A62" s="8"/>
      <c r="B62" s="26"/>
      <c r="C62" s="26"/>
      <c r="D62" s="27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spans="1:4" ht="13.5">
      <c r="A67" s="8"/>
      <c r="B67" s="61"/>
      <c r="C67" s="61"/>
      <c r="D67" s="61"/>
    </row>
    <row r="68" spans="2:4" ht="13.5">
      <c r="B68" s="61"/>
      <c r="C68" s="61"/>
      <c r="D68" s="61"/>
    </row>
  </sheetData>
  <sheetProtection/>
  <mergeCells count="3">
    <mergeCell ref="B67:D68"/>
    <mergeCell ref="A1:E1"/>
    <mergeCell ref="A2:E2"/>
  </mergeCells>
  <printOptions/>
  <pageMargins left="0.3937007874015748" right="0.1968503937007874" top="0.3937007874015748" bottom="0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50" zoomScaleNormal="150" zoomScalePageLayoutView="0" workbookViewId="0" topLeftCell="A1">
      <selection activeCell="A1" sqref="A1:E1"/>
    </sheetView>
  </sheetViews>
  <sheetFormatPr defaultColWidth="13.00390625" defaultRowHeight="13.5"/>
  <cols>
    <col min="1" max="1" width="35.125" style="0" customWidth="1"/>
    <col min="2" max="4" width="15.625" style="1" customWidth="1"/>
    <col min="5" max="5" width="23.50390625" style="0" customWidth="1"/>
  </cols>
  <sheetData>
    <row r="1" spans="1:5" ht="13.5">
      <c r="A1" s="64" t="s">
        <v>110</v>
      </c>
      <c r="B1" s="64"/>
      <c r="C1" s="64"/>
      <c r="D1" s="64"/>
      <c r="E1" s="64"/>
    </row>
    <row r="2" spans="1:5" ht="13.5">
      <c r="A2" s="64" t="s">
        <v>92</v>
      </c>
      <c r="B2" s="64"/>
      <c r="C2" s="64"/>
      <c r="D2" s="64"/>
      <c r="E2" s="64"/>
    </row>
    <row r="3" ht="13.5">
      <c r="D3" s="1" t="s">
        <v>96</v>
      </c>
    </row>
    <row r="4" spans="1:4" ht="13.5">
      <c r="A4" s="2" t="s">
        <v>44</v>
      </c>
      <c r="B4" s="20" t="s">
        <v>45</v>
      </c>
      <c r="C4" s="20" t="s">
        <v>75</v>
      </c>
      <c r="D4" s="20" t="s">
        <v>2</v>
      </c>
    </row>
    <row r="5" spans="1:4" ht="13.5">
      <c r="A5" s="3" t="s">
        <v>46</v>
      </c>
      <c r="B5" s="21"/>
      <c r="C5" s="21"/>
      <c r="D5" s="21"/>
    </row>
    <row r="6" spans="1:4" ht="13.5">
      <c r="A6" s="3" t="s">
        <v>47</v>
      </c>
      <c r="B6" s="21"/>
      <c r="C6" s="21"/>
      <c r="D6" s="21"/>
    </row>
    <row r="7" spans="1:4" ht="13.5">
      <c r="A7" s="19" t="s">
        <v>48</v>
      </c>
      <c r="B7" s="37">
        <v>2320692</v>
      </c>
      <c r="C7" s="37">
        <v>2121500</v>
      </c>
      <c r="D7" s="28">
        <f>SUM(B7-C7)</f>
        <v>199192</v>
      </c>
    </row>
    <row r="8" spans="1:4" ht="13.5">
      <c r="A8" s="3" t="s">
        <v>49</v>
      </c>
      <c r="B8" s="21">
        <v>0</v>
      </c>
      <c r="C8" s="21">
        <v>0</v>
      </c>
      <c r="D8" s="25">
        <f>SUM(B8-C8)</f>
        <v>0</v>
      </c>
    </row>
    <row r="9" spans="1:4" ht="13.5">
      <c r="A9" s="3" t="s">
        <v>50</v>
      </c>
      <c r="B9" s="21">
        <v>0</v>
      </c>
      <c r="C9" s="21">
        <v>0</v>
      </c>
      <c r="D9" s="25">
        <f>SUM(B9-C9)</f>
        <v>0</v>
      </c>
    </row>
    <row r="10" spans="1:4" ht="13.5">
      <c r="A10" s="3" t="s">
        <v>51</v>
      </c>
      <c r="B10" s="22">
        <f>SUM(B7:B9)</f>
        <v>2320692</v>
      </c>
      <c r="C10" s="22">
        <f>SUM(C7:C9)</f>
        <v>2121500</v>
      </c>
      <c r="D10" s="23">
        <f>SUM(B10-C10)</f>
        <v>199192</v>
      </c>
    </row>
    <row r="11" spans="1:4" ht="13.5">
      <c r="A11" s="3" t="s">
        <v>52</v>
      </c>
      <c r="B11" s="21"/>
      <c r="C11" s="21"/>
      <c r="D11" s="21"/>
    </row>
    <row r="12" spans="1:4" ht="13.5">
      <c r="A12" s="3" t="s">
        <v>89</v>
      </c>
      <c r="B12" s="21"/>
      <c r="C12" s="21"/>
      <c r="D12" s="21"/>
    </row>
    <row r="13" spans="1:4" ht="13.5">
      <c r="A13" s="19" t="s">
        <v>53</v>
      </c>
      <c r="B13" s="28">
        <v>1400000</v>
      </c>
      <c r="C13" s="28">
        <v>1400000</v>
      </c>
      <c r="D13" s="28">
        <f>SUM(B13-C13)</f>
        <v>0</v>
      </c>
    </row>
    <row r="14" spans="1:4" ht="13.5">
      <c r="A14" s="3"/>
      <c r="B14" s="21"/>
      <c r="C14" s="21"/>
      <c r="D14" s="25">
        <f>SUM(B14-C14)</f>
        <v>0</v>
      </c>
    </row>
    <row r="15" spans="1:4" ht="13.5">
      <c r="A15" s="3" t="s">
        <v>54</v>
      </c>
      <c r="B15" s="22">
        <f>SUM(B13:B14)</f>
        <v>1400000</v>
      </c>
      <c r="C15" s="22">
        <f>SUM(C13:C14)</f>
        <v>1400000</v>
      </c>
      <c r="D15" s="23">
        <f>SUM(B15-C15)</f>
        <v>0</v>
      </c>
    </row>
    <row r="16" spans="1:4" ht="13.5">
      <c r="A16" s="3" t="s">
        <v>55</v>
      </c>
      <c r="B16" s="21">
        <f>SUM(B15)</f>
        <v>1400000</v>
      </c>
      <c r="C16" s="21">
        <f>SUM(C15)</f>
        <v>1400000</v>
      </c>
      <c r="D16" s="23">
        <f>SUM(B16-C16)</f>
        <v>0</v>
      </c>
    </row>
    <row r="17" spans="1:4" ht="13.5">
      <c r="A17" s="3" t="s">
        <v>56</v>
      </c>
      <c r="B17" s="22">
        <f>SUM(B10+B16)</f>
        <v>3720692</v>
      </c>
      <c r="C17" s="22">
        <f>SUM(C10+C16)</f>
        <v>3521500</v>
      </c>
      <c r="D17" s="23">
        <f>SUM(B17-C17)</f>
        <v>199192</v>
      </c>
    </row>
    <row r="18" spans="1:4" ht="13.5">
      <c r="A18" s="3" t="s">
        <v>57</v>
      </c>
      <c r="B18" s="21"/>
      <c r="C18" s="21"/>
      <c r="D18" s="21"/>
    </row>
    <row r="19" spans="1:4" ht="13.5">
      <c r="A19" s="3" t="s">
        <v>58</v>
      </c>
      <c r="B19" s="21"/>
      <c r="C19" s="21"/>
      <c r="D19" s="21"/>
    </row>
    <row r="20" spans="1:4" ht="13.5">
      <c r="A20" s="3" t="s">
        <v>59</v>
      </c>
      <c r="B20" s="21">
        <v>0</v>
      </c>
      <c r="C20" s="21">
        <v>0</v>
      </c>
      <c r="D20" s="25">
        <f>SUM(B20-C20)</f>
        <v>0</v>
      </c>
    </row>
    <row r="21" spans="1:4" ht="13.5">
      <c r="A21" s="3" t="s">
        <v>90</v>
      </c>
      <c r="B21" s="21">
        <v>0</v>
      </c>
      <c r="C21" s="21">
        <v>0</v>
      </c>
      <c r="D21" s="25">
        <f>SUM(B21-C21)</f>
        <v>0</v>
      </c>
    </row>
    <row r="22" spans="1:4" ht="13.5">
      <c r="A22" s="3" t="s">
        <v>60</v>
      </c>
      <c r="B22" s="21">
        <v>0</v>
      </c>
      <c r="C22" s="21">
        <v>0</v>
      </c>
      <c r="D22" s="25">
        <f>SUM(B22-C22)</f>
        <v>0</v>
      </c>
    </row>
    <row r="23" spans="1:4" ht="13.5">
      <c r="A23" s="3" t="s">
        <v>61</v>
      </c>
      <c r="B23" s="22">
        <f>SUM(B20:B22)</f>
        <v>0</v>
      </c>
      <c r="C23" s="22">
        <f>SUM(C20:C22)</f>
        <v>0</v>
      </c>
      <c r="D23" s="23">
        <f>SUM(B23-C23)</f>
        <v>0</v>
      </c>
    </row>
    <row r="24" spans="1:4" ht="13.5">
      <c r="A24" s="3" t="s">
        <v>62</v>
      </c>
      <c r="B24" s="21"/>
      <c r="C24" s="21"/>
      <c r="D24" s="21"/>
    </row>
    <row r="25" spans="1:4" ht="13.5">
      <c r="A25" s="3"/>
      <c r="B25" s="21">
        <v>0</v>
      </c>
      <c r="C25" s="21">
        <v>0</v>
      </c>
      <c r="D25" s="21">
        <f>SUM(B25-C25)</f>
        <v>0</v>
      </c>
    </row>
    <row r="26" spans="1:4" ht="13.5">
      <c r="A26" s="3" t="s">
        <v>63</v>
      </c>
      <c r="B26" s="22">
        <f>SUM(B25:B25)</f>
        <v>0</v>
      </c>
      <c r="C26" s="22">
        <f>SUM(C25:C25)</f>
        <v>0</v>
      </c>
      <c r="D26" s="22">
        <f>SUM(B26-C26)</f>
        <v>0</v>
      </c>
    </row>
    <row r="27" spans="1:4" ht="13.5">
      <c r="A27" s="3" t="s">
        <v>64</v>
      </c>
      <c r="B27" s="29">
        <f>SUM(B23+B26)</f>
        <v>0</v>
      </c>
      <c r="C27" s="29">
        <f>SUM(C23+C26)</f>
        <v>0</v>
      </c>
      <c r="D27" s="29">
        <f>SUM(B27-C27)</f>
        <v>0</v>
      </c>
    </row>
    <row r="28" spans="1:4" ht="13.5">
      <c r="A28" s="3" t="s">
        <v>65</v>
      </c>
      <c r="B28" s="21"/>
      <c r="C28" s="21"/>
      <c r="D28" s="21"/>
    </row>
    <row r="29" spans="1:4" ht="13.5">
      <c r="A29" s="19" t="s">
        <v>88</v>
      </c>
      <c r="B29" s="31">
        <v>3720692</v>
      </c>
      <c r="C29" s="31">
        <v>3521500</v>
      </c>
      <c r="D29" s="28">
        <f>SUM(B29-C29)</f>
        <v>199192</v>
      </c>
    </row>
    <row r="30" spans="1:4" ht="13.5">
      <c r="A30" s="19" t="s">
        <v>66</v>
      </c>
      <c r="B30" s="30" t="s">
        <v>98</v>
      </c>
      <c r="C30" s="30" t="s">
        <v>98</v>
      </c>
      <c r="D30" s="28"/>
    </row>
    <row r="31" spans="1:4" ht="13.5">
      <c r="A31" s="3" t="s">
        <v>67</v>
      </c>
      <c r="B31" s="22">
        <f>SUM(B17-B27)</f>
        <v>3720692</v>
      </c>
      <c r="C31" s="22">
        <f>SUM(C17-C27)</f>
        <v>3521500</v>
      </c>
      <c r="D31" s="22">
        <f>SUM(B31-C31)</f>
        <v>199192</v>
      </c>
    </row>
    <row r="32" spans="1:4" ht="13.5">
      <c r="A32" s="9" t="s">
        <v>68</v>
      </c>
      <c r="B32" s="29">
        <f>SUM(B27+B31)</f>
        <v>3720692</v>
      </c>
      <c r="C32" s="29">
        <f>SUM(C27+C31)</f>
        <v>3521500</v>
      </c>
      <c r="D32" s="29">
        <f>SUM(B32-C32)</f>
        <v>199192</v>
      </c>
    </row>
  </sheetData>
  <sheetProtection/>
  <mergeCells count="2">
    <mergeCell ref="A1:E1"/>
    <mergeCell ref="A2:E2"/>
  </mergeCells>
  <printOptions/>
  <pageMargins left="0.3937007874015748" right="0.3937007874015748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50" zoomScaleNormal="150" zoomScalePageLayoutView="0" workbookViewId="0" topLeftCell="A1">
      <selection activeCell="A2" sqref="A2:E2"/>
    </sheetView>
  </sheetViews>
  <sheetFormatPr defaultColWidth="13.00390625" defaultRowHeight="13.5"/>
  <cols>
    <col min="1" max="1" width="11.00390625" style="0" customWidth="1"/>
    <col min="2" max="2" width="13.00390625" style="0" customWidth="1"/>
    <col min="3" max="3" width="16.375" style="0" customWidth="1"/>
    <col min="4" max="4" width="10.625" style="1" customWidth="1"/>
    <col min="5" max="5" width="23.50390625" style="0" customWidth="1"/>
  </cols>
  <sheetData>
    <row r="1" spans="1:5" ht="13.5">
      <c r="A1" s="64"/>
      <c r="B1" s="64"/>
      <c r="C1" s="64"/>
      <c r="D1" s="64"/>
      <c r="E1" s="64"/>
    </row>
    <row r="2" spans="1:5" ht="13.5">
      <c r="A2" s="64" t="s">
        <v>111</v>
      </c>
      <c r="B2" s="64"/>
      <c r="C2" s="64"/>
      <c r="D2" s="64"/>
      <c r="E2" s="64"/>
    </row>
    <row r="3" spans="3:5" ht="13.5">
      <c r="C3" s="65">
        <v>43190</v>
      </c>
      <c r="D3" s="66"/>
      <c r="E3" s="66"/>
    </row>
    <row r="5" spans="1:9" ht="13.5">
      <c r="A5" s="10"/>
      <c r="B5" s="11"/>
      <c r="C5" s="12" t="s">
        <v>69</v>
      </c>
      <c r="D5" s="32" t="s">
        <v>70</v>
      </c>
      <c r="E5" s="16"/>
      <c r="F5" s="7"/>
      <c r="G5" s="7"/>
      <c r="H5" s="7"/>
      <c r="I5" s="7"/>
    </row>
    <row r="6" spans="1:9" ht="13.5">
      <c r="A6" s="67" t="s">
        <v>71</v>
      </c>
      <c r="B6" s="68"/>
      <c r="C6" s="4"/>
      <c r="D6" s="33">
        <v>158529</v>
      </c>
      <c r="E6" s="16"/>
      <c r="F6" s="7"/>
      <c r="G6" s="7"/>
      <c r="H6" s="7"/>
      <c r="I6" s="7"/>
    </row>
    <row r="7" spans="1:9" ht="13.5">
      <c r="A7" s="13"/>
      <c r="B7" s="14"/>
      <c r="C7" s="14"/>
      <c r="D7" s="32"/>
      <c r="E7" s="16"/>
      <c r="F7" s="7"/>
      <c r="G7" s="7"/>
      <c r="H7" s="7"/>
      <c r="I7" s="7"/>
    </row>
    <row r="8" spans="1:9" ht="13.5">
      <c r="A8" s="13" t="s">
        <v>72</v>
      </c>
      <c r="B8" s="14"/>
      <c r="C8" s="12">
        <v>24102261</v>
      </c>
      <c r="D8" s="32">
        <v>941539</v>
      </c>
      <c r="E8" s="16"/>
      <c r="F8" s="7"/>
      <c r="G8" s="7"/>
      <c r="H8" s="7"/>
      <c r="I8" s="7"/>
    </row>
    <row r="9" spans="1:9" ht="13.5">
      <c r="A9" s="3" t="s">
        <v>97</v>
      </c>
      <c r="B9" s="16"/>
      <c r="C9" s="15">
        <v>1330662</v>
      </c>
      <c r="D9" s="34">
        <v>1220624</v>
      </c>
      <c r="E9" s="16"/>
      <c r="F9" s="7"/>
      <c r="G9" s="7"/>
      <c r="H9" s="7"/>
      <c r="I9" s="7"/>
    </row>
    <row r="10" spans="1:9" ht="13.5">
      <c r="A10" s="9" t="s">
        <v>73</v>
      </c>
      <c r="B10" s="18"/>
      <c r="C10" s="17">
        <v>6068273</v>
      </c>
      <c r="D10" s="35">
        <v>1400000</v>
      </c>
      <c r="E10" s="16"/>
      <c r="F10" s="7"/>
      <c r="G10" s="7"/>
      <c r="H10" s="7"/>
      <c r="I10" s="7"/>
    </row>
    <row r="11" spans="1:9" ht="13.5">
      <c r="A11" s="9"/>
      <c r="B11" s="18"/>
      <c r="C11" s="18"/>
      <c r="D11" s="35"/>
      <c r="E11" s="16"/>
      <c r="F11" s="7"/>
      <c r="G11" s="7"/>
      <c r="H11" s="7"/>
      <c r="I11" s="7"/>
    </row>
    <row r="12" spans="1:9" ht="13.5">
      <c r="A12" s="9" t="s">
        <v>74</v>
      </c>
      <c r="B12" s="18"/>
      <c r="C12" s="4"/>
      <c r="D12" s="33">
        <f>SUM(D6+D8+D9+D10)</f>
        <v>3720692</v>
      </c>
      <c r="E12" s="16"/>
      <c r="F12" s="7"/>
      <c r="G12" s="7"/>
      <c r="H12" s="7"/>
      <c r="I12" s="7"/>
    </row>
    <row r="13" spans="1:9" ht="13.5">
      <c r="A13" s="16"/>
      <c r="B13" s="16"/>
      <c r="C13" s="16"/>
      <c r="D13" s="27"/>
      <c r="F13" s="7"/>
      <c r="G13" s="7"/>
      <c r="H13" s="7"/>
      <c r="I13" s="7"/>
    </row>
    <row r="14" spans="1:9" ht="13.5">
      <c r="A14" s="16"/>
      <c r="B14" s="16"/>
      <c r="C14" s="16"/>
      <c r="D14" s="27"/>
      <c r="F14" s="7"/>
      <c r="G14" s="7"/>
      <c r="H14" s="7"/>
      <c r="I14" s="7"/>
    </row>
    <row r="15" spans="1:9" ht="13.5">
      <c r="A15" s="16"/>
      <c r="B15" s="16"/>
      <c r="C15" s="16"/>
      <c r="D15" s="27"/>
      <c r="F15" s="7"/>
      <c r="G15" s="7"/>
      <c r="H15" s="7"/>
      <c r="I15" s="7"/>
    </row>
    <row r="16" spans="1:4" ht="13.5">
      <c r="A16" s="16"/>
      <c r="B16" s="16"/>
      <c r="C16" s="16"/>
      <c r="D16" s="27"/>
    </row>
    <row r="17" spans="1:4" ht="13.5">
      <c r="A17" s="16"/>
      <c r="B17" s="16"/>
      <c r="C17" s="16"/>
      <c r="D17" s="27"/>
    </row>
    <row r="18" spans="1:4" ht="13.5">
      <c r="A18" s="16"/>
      <c r="B18" s="16"/>
      <c r="C18" s="16"/>
      <c r="D18" s="27"/>
    </row>
    <row r="19" spans="1:4" ht="13.5">
      <c r="A19" s="16"/>
      <c r="B19" s="16"/>
      <c r="C19" s="16"/>
      <c r="D19" s="27"/>
    </row>
    <row r="20" spans="1:4" ht="13.5">
      <c r="A20" s="16"/>
      <c r="B20" s="16"/>
      <c r="C20" s="16"/>
      <c r="D20" s="27"/>
    </row>
    <row r="21" spans="1:4" ht="13.5">
      <c r="A21" s="16"/>
      <c r="B21" s="16"/>
      <c r="C21" s="16"/>
      <c r="D21" s="27"/>
    </row>
  </sheetData>
  <sheetProtection/>
  <mergeCells count="4">
    <mergeCell ref="C3:E3"/>
    <mergeCell ref="A6:B6"/>
    <mergeCell ref="A1:E1"/>
    <mergeCell ref="A2:E2"/>
  </mergeCells>
  <printOptions/>
  <pageMargins left="0.3937007874015748" right="0.3937007874015748" top="0.5905511811023623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="115" zoomScaleNormal="115" zoomScalePageLayoutView="0" workbookViewId="0" topLeftCell="A1">
      <selection activeCell="A1" sqref="A1:E1"/>
    </sheetView>
  </sheetViews>
  <sheetFormatPr defaultColWidth="13.00390625" defaultRowHeight="13.5"/>
  <cols>
    <col min="1" max="1" width="35.125" style="0" customWidth="1"/>
    <col min="2" max="3" width="13.375" style="0" customWidth="1"/>
    <col min="4" max="4" width="12.125" style="1" customWidth="1"/>
  </cols>
  <sheetData>
    <row r="1" spans="1:5" ht="17.25">
      <c r="A1" s="62" t="s">
        <v>108</v>
      </c>
      <c r="B1" s="62"/>
      <c r="C1" s="62"/>
      <c r="D1" s="62"/>
      <c r="E1" s="62"/>
    </row>
    <row r="2" spans="1:5" ht="13.5">
      <c r="A2" s="63" t="s">
        <v>91</v>
      </c>
      <c r="B2" s="63"/>
      <c r="C2" s="63"/>
      <c r="D2" s="63"/>
      <c r="E2" s="63"/>
    </row>
    <row r="3" spans="1:5" ht="13.5">
      <c r="A3" s="2" t="s">
        <v>0</v>
      </c>
      <c r="B3" s="2" t="s">
        <v>1</v>
      </c>
      <c r="C3" s="2" t="s">
        <v>93</v>
      </c>
      <c r="D3" s="20" t="s">
        <v>2</v>
      </c>
      <c r="E3" s="39" t="s">
        <v>78</v>
      </c>
    </row>
    <row r="4" spans="1:5" ht="13.5">
      <c r="A4" s="3" t="s">
        <v>3</v>
      </c>
      <c r="B4" s="3"/>
      <c r="C4" s="3"/>
      <c r="D4" s="21"/>
      <c r="E4" s="40"/>
    </row>
    <row r="5" spans="1:5" ht="13.5">
      <c r="A5" s="3" t="s">
        <v>4</v>
      </c>
      <c r="B5" s="3"/>
      <c r="C5" s="3"/>
      <c r="D5" s="21"/>
      <c r="E5" s="40"/>
    </row>
    <row r="6" spans="1:5" ht="13.5">
      <c r="A6" s="3" t="s">
        <v>5</v>
      </c>
      <c r="B6" s="21">
        <f>SUM(B7)</f>
        <v>1600000</v>
      </c>
      <c r="C6" s="21">
        <f>SUM(C7)</f>
        <v>2170500</v>
      </c>
      <c r="D6" s="21">
        <f aca="true" t="shared" si="0" ref="D6:D55">SUM(B6-C6)</f>
        <v>-570500</v>
      </c>
      <c r="E6" s="41"/>
    </row>
    <row r="7" spans="1:5" ht="13.5">
      <c r="A7" s="3" t="s">
        <v>6</v>
      </c>
      <c r="B7" s="21">
        <f>SUM(B8:B11)</f>
        <v>1600000</v>
      </c>
      <c r="C7" s="21">
        <f>SUM(C8:C11)</f>
        <v>2170500</v>
      </c>
      <c r="D7" s="21">
        <f t="shared" si="0"/>
        <v>-570500</v>
      </c>
      <c r="E7" s="40"/>
    </row>
    <row r="8" spans="1:5" ht="13.5">
      <c r="A8" s="3" t="s">
        <v>7</v>
      </c>
      <c r="B8" s="21">
        <v>1400000</v>
      </c>
      <c r="C8" s="21">
        <v>1970500</v>
      </c>
      <c r="D8" s="21">
        <f t="shared" si="0"/>
        <v>-570500</v>
      </c>
      <c r="E8" s="42"/>
    </row>
    <row r="9" spans="1:5" ht="13.5">
      <c r="A9" s="3" t="s">
        <v>8</v>
      </c>
      <c r="B9" s="21">
        <v>200000</v>
      </c>
      <c r="C9" s="21">
        <v>200000</v>
      </c>
      <c r="D9" s="21">
        <f t="shared" si="0"/>
        <v>0</v>
      </c>
      <c r="E9" s="41"/>
    </row>
    <row r="10" spans="1:5" ht="13.5">
      <c r="A10" s="3" t="s">
        <v>9</v>
      </c>
      <c r="B10" s="21"/>
      <c r="C10" s="21"/>
      <c r="D10" s="21">
        <f t="shared" si="0"/>
        <v>0</v>
      </c>
      <c r="E10" s="41"/>
    </row>
    <row r="11" spans="1:5" ht="13.5">
      <c r="A11" s="3" t="s">
        <v>10</v>
      </c>
      <c r="B11" s="21"/>
      <c r="C11" s="21"/>
      <c r="D11" s="21">
        <f t="shared" si="0"/>
        <v>0</v>
      </c>
      <c r="E11" s="41"/>
    </row>
    <row r="12" spans="1:5" ht="13.5">
      <c r="A12" s="3" t="s">
        <v>11</v>
      </c>
      <c r="B12" s="21">
        <f>SUM(B13:B14)</f>
        <v>671250</v>
      </c>
      <c r="C12" s="21">
        <f>SUM(C13:C14)</f>
        <v>688800</v>
      </c>
      <c r="D12" s="21">
        <f t="shared" si="0"/>
        <v>-17550</v>
      </c>
      <c r="E12" s="41"/>
    </row>
    <row r="13" spans="1:6" ht="13.5">
      <c r="A13" s="3" t="s">
        <v>12</v>
      </c>
      <c r="B13" s="46">
        <v>671250</v>
      </c>
      <c r="C13" s="38">
        <v>688800</v>
      </c>
      <c r="D13" s="21">
        <f t="shared" si="0"/>
        <v>-17550</v>
      </c>
      <c r="E13" s="41" t="s">
        <v>99</v>
      </c>
      <c r="F13" s="43"/>
    </row>
    <row r="14" spans="1:5" ht="13.5">
      <c r="A14" s="3" t="s">
        <v>13</v>
      </c>
      <c r="B14" s="21">
        <v>0</v>
      </c>
      <c r="C14" s="21">
        <v>0</v>
      </c>
      <c r="D14" s="21">
        <f t="shared" si="0"/>
        <v>0</v>
      </c>
      <c r="E14" s="41"/>
    </row>
    <row r="15" spans="1:5" ht="13.5">
      <c r="A15" s="3" t="s">
        <v>14</v>
      </c>
      <c r="B15" s="21">
        <f>SUM(B16:B17)</f>
        <v>2000</v>
      </c>
      <c r="C15" s="21">
        <f>SUM(C16:C17)</f>
        <v>2000</v>
      </c>
      <c r="D15" s="21">
        <f t="shared" si="0"/>
        <v>0</v>
      </c>
      <c r="E15" s="41"/>
    </row>
    <row r="16" spans="1:5" ht="13.5">
      <c r="A16" s="3" t="s">
        <v>15</v>
      </c>
      <c r="B16" s="21">
        <v>2000</v>
      </c>
      <c r="C16" s="21">
        <v>2000</v>
      </c>
      <c r="D16" s="21">
        <f t="shared" si="0"/>
        <v>0</v>
      </c>
      <c r="E16" s="41"/>
    </row>
    <row r="17" spans="1:5" ht="13.5">
      <c r="A17" s="3" t="s">
        <v>16</v>
      </c>
      <c r="B17" s="21">
        <v>0</v>
      </c>
      <c r="C17" s="21">
        <v>0</v>
      </c>
      <c r="D17" s="21">
        <f t="shared" si="0"/>
        <v>0</v>
      </c>
      <c r="E17" s="41"/>
    </row>
    <row r="18" spans="1:5" ht="13.5">
      <c r="A18" s="4" t="s">
        <v>17</v>
      </c>
      <c r="B18" s="22">
        <f>SUM(B6+B12+B15)</f>
        <v>2273250</v>
      </c>
      <c r="C18" s="22">
        <f>SUM(C6+C12+C15)</f>
        <v>2861300</v>
      </c>
      <c r="D18" s="22">
        <f t="shared" si="0"/>
        <v>-588050</v>
      </c>
      <c r="E18" s="44"/>
    </row>
    <row r="19" spans="1:5" ht="13.5">
      <c r="A19" s="3" t="s">
        <v>18</v>
      </c>
      <c r="B19" s="21"/>
      <c r="C19" s="21"/>
      <c r="D19" s="21">
        <f t="shared" si="0"/>
        <v>0</v>
      </c>
      <c r="E19" s="41"/>
    </row>
    <row r="20" spans="1:5" ht="13.5">
      <c r="A20" s="3" t="s">
        <v>19</v>
      </c>
      <c r="B20" s="21">
        <f>SUM(B21:B31)</f>
        <v>890000</v>
      </c>
      <c r="C20" s="21">
        <f>SUM(C21:C31)</f>
        <v>1490850</v>
      </c>
      <c r="D20" s="21">
        <f t="shared" si="0"/>
        <v>-600850</v>
      </c>
      <c r="E20" s="41"/>
    </row>
    <row r="21" spans="1:5" ht="13.5">
      <c r="A21" s="3" t="s">
        <v>20</v>
      </c>
      <c r="B21" s="21">
        <v>20000</v>
      </c>
      <c r="C21" s="21">
        <v>36000</v>
      </c>
      <c r="D21" s="21">
        <f t="shared" si="0"/>
        <v>-16000</v>
      </c>
      <c r="E21" s="42"/>
    </row>
    <row r="22" spans="1:5" ht="13.5">
      <c r="A22" s="3" t="s">
        <v>21</v>
      </c>
      <c r="B22" s="21">
        <v>60000</v>
      </c>
      <c r="C22" s="21">
        <v>300000</v>
      </c>
      <c r="D22" s="21">
        <f t="shared" si="0"/>
        <v>-240000</v>
      </c>
      <c r="E22" s="42"/>
    </row>
    <row r="23" spans="1:5" ht="13.5">
      <c r="A23" s="3" t="s">
        <v>22</v>
      </c>
      <c r="B23" s="21">
        <v>0</v>
      </c>
      <c r="C23" s="21"/>
      <c r="D23" s="21">
        <f t="shared" si="0"/>
        <v>0</v>
      </c>
      <c r="E23" s="42"/>
    </row>
    <row r="24" spans="1:5" ht="13.5">
      <c r="A24" s="3" t="s">
        <v>23</v>
      </c>
      <c r="B24" s="21">
        <v>150000</v>
      </c>
      <c r="C24" s="21">
        <v>368000</v>
      </c>
      <c r="D24" s="21">
        <f t="shared" si="0"/>
        <v>-218000</v>
      </c>
      <c r="E24" s="42"/>
    </row>
    <row r="25" spans="1:5" ht="13.5">
      <c r="A25" s="3" t="s">
        <v>24</v>
      </c>
      <c r="B25" s="21">
        <v>250000</v>
      </c>
      <c r="C25" s="21">
        <v>325000</v>
      </c>
      <c r="D25" s="21">
        <f t="shared" si="0"/>
        <v>-75000</v>
      </c>
      <c r="E25" s="42"/>
    </row>
    <row r="26" spans="1:5" ht="13.5">
      <c r="A26" s="3" t="s">
        <v>25</v>
      </c>
      <c r="B26" s="21">
        <v>170000</v>
      </c>
      <c r="C26" s="21">
        <v>170000</v>
      </c>
      <c r="D26" s="21">
        <f t="shared" si="0"/>
        <v>0</v>
      </c>
      <c r="E26" s="42"/>
    </row>
    <row r="27" spans="1:5" ht="13.5">
      <c r="A27" s="3" t="s">
        <v>26</v>
      </c>
      <c r="B27" s="21">
        <v>200000</v>
      </c>
      <c r="C27" s="21">
        <v>250000</v>
      </c>
      <c r="D27" s="21">
        <f t="shared" si="0"/>
        <v>-50000</v>
      </c>
      <c r="E27" s="42"/>
    </row>
    <row r="28" spans="1:5" ht="13.5">
      <c r="A28" s="3" t="s">
        <v>27</v>
      </c>
      <c r="B28" s="21">
        <v>15000</v>
      </c>
      <c r="C28" s="21">
        <v>15000</v>
      </c>
      <c r="D28" s="21">
        <f t="shared" si="0"/>
        <v>0</v>
      </c>
      <c r="E28" s="42"/>
    </row>
    <row r="29" spans="1:5" ht="13.5">
      <c r="A29" s="3" t="s">
        <v>79</v>
      </c>
      <c r="B29" s="21">
        <v>0</v>
      </c>
      <c r="C29" s="21"/>
      <c r="D29" s="21">
        <f t="shared" si="0"/>
        <v>0</v>
      </c>
      <c r="E29" s="42"/>
    </row>
    <row r="30" spans="1:5" ht="13.5">
      <c r="A30" s="3" t="s">
        <v>28</v>
      </c>
      <c r="B30" s="21">
        <v>25000</v>
      </c>
      <c r="C30" s="21">
        <v>26850</v>
      </c>
      <c r="D30" s="21">
        <f t="shared" si="0"/>
        <v>-1850</v>
      </c>
      <c r="E30" s="41"/>
    </row>
    <row r="31" spans="1:5" ht="13.5">
      <c r="A31" s="3" t="s">
        <v>77</v>
      </c>
      <c r="B31" s="21">
        <v>0</v>
      </c>
      <c r="C31" s="21"/>
      <c r="D31" s="21">
        <f>SUM(B31-C31)</f>
        <v>0</v>
      </c>
      <c r="E31" s="41"/>
    </row>
    <row r="32" spans="1:5" ht="13.5">
      <c r="A32" s="3" t="s">
        <v>29</v>
      </c>
      <c r="B32" s="21">
        <f>SUM(B33:B40)</f>
        <v>583250</v>
      </c>
      <c r="C32" s="21">
        <f>SUM(C33:C40)</f>
        <v>570450</v>
      </c>
      <c r="D32" s="21">
        <f t="shared" si="0"/>
        <v>12800</v>
      </c>
      <c r="E32" s="41"/>
    </row>
    <row r="33" spans="1:5" ht="13.5">
      <c r="A33" s="3" t="s">
        <v>86</v>
      </c>
      <c r="B33" s="21">
        <v>0</v>
      </c>
      <c r="C33" s="21"/>
      <c r="D33" s="21">
        <f>SUM(B33-C33)</f>
        <v>0</v>
      </c>
      <c r="E33" s="42"/>
    </row>
    <row r="34" spans="1:5" ht="13.5">
      <c r="A34" s="3" t="s">
        <v>80</v>
      </c>
      <c r="B34" s="21">
        <v>100000</v>
      </c>
      <c r="C34" s="21">
        <v>100000</v>
      </c>
      <c r="D34" s="21">
        <f t="shared" si="0"/>
        <v>0</v>
      </c>
      <c r="E34" s="42"/>
    </row>
    <row r="35" spans="1:5" ht="13.5">
      <c r="A35" s="3" t="s">
        <v>81</v>
      </c>
      <c r="B35" s="21">
        <v>150000</v>
      </c>
      <c r="C35" s="21">
        <v>150000</v>
      </c>
      <c r="D35" s="21">
        <f t="shared" si="0"/>
        <v>0</v>
      </c>
      <c r="E35" s="42"/>
    </row>
    <row r="36" spans="1:5" ht="13.5">
      <c r="A36" s="3" t="s">
        <v>82</v>
      </c>
      <c r="B36" s="21">
        <v>80000</v>
      </c>
      <c r="C36" s="21">
        <v>80000</v>
      </c>
      <c r="D36" s="21">
        <f t="shared" si="0"/>
        <v>0</v>
      </c>
      <c r="E36" s="42"/>
    </row>
    <row r="37" spans="1:5" ht="13.5">
      <c r="A37" s="3" t="s">
        <v>83</v>
      </c>
      <c r="B37" s="21">
        <v>40000</v>
      </c>
      <c r="C37" s="21">
        <v>40000</v>
      </c>
      <c r="D37" s="21">
        <f t="shared" si="0"/>
        <v>0</v>
      </c>
      <c r="E37" s="42"/>
    </row>
    <row r="38" spans="1:5" ht="13.5">
      <c r="A38" s="3" t="s">
        <v>84</v>
      </c>
      <c r="B38" s="21">
        <v>120000</v>
      </c>
      <c r="C38" s="21">
        <v>120000</v>
      </c>
      <c r="D38" s="21">
        <f t="shared" si="0"/>
        <v>0</v>
      </c>
      <c r="E38" s="42"/>
    </row>
    <row r="39" spans="1:5" ht="13.5">
      <c r="A39" s="3" t="s">
        <v>85</v>
      </c>
      <c r="B39" s="21">
        <v>88000</v>
      </c>
      <c r="C39" s="21">
        <v>75000</v>
      </c>
      <c r="D39" s="21">
        <f t="shared" si="0"/>
        <v>13000</v>
      </c>
      <c r="E39" s="41"/>
    </row>
    <row r="40" spans="1:5" ht="13.5">
      <c r="A40" s="3" t="s">
        <v>87</v>
      </c>
      <c r="B40" s="21">
        <v>5250</v>
      </c>
      <c r="C40" s="21">
        <v>5450</v>
      </c>
      <c r="D40" s="21">
        <f t="shared" si="0"/>
        <v>-200</v>
      </c>
      <c r="E40" s="41"/>
    </row>
    <row r="41" spans="1:5" ht="13.5">
      <c r="A41" s="3" t="s">
        <v>30</v>
      </c>
      <c r="B41" s="21">
        <v>800000</v>
      </c>
      <c r="C41" s="21">
        <v>800000</v>
      </c>
      <c r="D41" s="21">
        <f t="shared" si="0"/>
        <v>0</v>
      </c>
      <c r="E41" s="41" t="s">
        <v>94</v>
      </c>
    </row>
    <row r="42" spans="1:5" ht="13.5">
      <c r="A42" s="4" t="s">
        <v>31</v>
      </c>
      <c r="B42" s="23">
        <f>SUM(B20+B32+B41)</f>
        <v>2273250</v>
      </c>
      <c r="C42" s="23">
        <f>SUM(C20+C32+C41)</f>
        <v>2861300</v>
      </c>
      <c r="D42" s="22">
        <f t="shared" si="0"/>
        <v>-588050</v>
      </c>
      <c r="E42" s="44"/>
    </row>
    <row r="43" spans="1:5" ht="13.5">
      <c r="A43" s="5" t="s">
        <v>32</v>
      </c>
      <c r="B43" s="23">
        <f>SUM(B18-B42)</f>
        <v>0</v>
      </c>
      <c r="C43" s="23">
        <f>SUM(C18-C42)</f>
        <v>0</v>
      </c>
      <c r="D43" s="22">
        <f t="shared" si="0"/>
        <v>0</v>
      </c>
      <c r="E43" s="44"/>
    </row>
    <row r="44" spans="1:5" ht="13.5">
      <c r="A44" s="6" t="s">
        <v>33</v>
      </c>
      <c r="B44" s="24"/>
      <c r="C44" s="24"/>
      <c r="D44" s="21">
        <f t="shared" si="0"/>
        <v>0</v>
      </c>
      <c r="E44" s="41"/>
    </row>
    <row r="45" spans="1:5" ht="13.5">
      <c r="A45" s="6" t="s">
        <v>34</v>
      </c>
      <c r="B45" s="25"/>
      <c r="C45" s="25"/>
      <c r="D45" s="21">
        <f t="shared" si="0"/>
        <v>0</v>
      </c>
      <c r="E45" s="41"/>
    </row>
    <row r="46" spans="1:5" ht="13.5">
      <c r="A46" s="6" t="s">
        <v>35</v>
      </c>
      <c r="B46" s="25">
        <f>SUM(B47)</f>
        <v>0</v>
      </c>
      <c r="C46" s="25">
        <f>SUM(C47)</f>
        <v>0</v>
      </c>
      <c r="D46" s="25">
        <f t="shared" si="0"/>
        <v>0</v>
      </c>
      <c r="E46" s="45"/>
    </row>
    <row r="47" spans="1:5" ht="13.5">
      <c r="A47" s="6"/>
      <c r="B47" s="25">
        <v>0</v>
      </c>
      <c r="C47" s="25"/>
      <c r="D47" s="21">
        <f t="shared" si="0"/>
        <v>0</v>
      </c>
      <c r="E47" s="41"/>
    </row>
    <row r="48" spans="1:5" ht="13.5">
      <c r="A48" s="5" t="s">
        <v>36</v>
      </c>
      <c r="B48" s="23">
        <f>SUM(B46)</f>
        <v>0</v>
      </c>
      <c r="C48" s="23">
        <f>SUM(C46)</f>
        <v>0</v>
      </c>
      <c r="D48" s="22">
        <f t="shared" si="0"/>
        <v>0</v>
      </c>
      <c r="E48" s="44"/>
    </row>
    <row r="49" spans="1:5" ht="13.5">
      <c r="A49" s="6" t="s">
        <v>37</v>
      </c>
      <c r="B49" s="25"/>
      <c r="C49" s="25"/>
      <c r="D49" s="21">
        <f t="shared" si="0"/>
        <v>0</v>
      </c>
      <c r="E49" s="41"/>
    </row>
    <row r="50" spans="1:5" ht="13.5">
      <c r="A50" s="6" t="s">
        <v>38</v>
      </c>
      <c r="B50" s="38">
        <f>SUM(B51)</f>
        <v>0</v>
      </c>
      <c r="C50" s="38">
        <f>SUM(C51)</f>
        <v>0</v>
      </c>
      <c r="D50" s="25">
        <f t="shared" si="0"/>
        <v>0</v>
      </c>
      <c r="E50" s="45"/>
    </row>
    <row r="51" spans="1:5" ht="13.5">
      <c r="A51" s="6"/>
      <c r="B51" s="25">
        <v>0</v>
      </c>
      <c r="C51" s="25"/>
      <c r="D51" s="21">
        <f t="shared" si="0"/>
        <v>0</v>
      </c>
      <c r="E51" s="41"/>
    </row>
    <row r="52" spans="1:5" ht="13.5">
      <c r="A52" s="5" t="s">
        <v>39</v>
      </c>
      <c r="B52" s="23">
        <f>SUM(B50)</f>
        <v>0</v>
      </c>
      <c r="C52" s="23">
        <f>SUM(C50)</f>
        <v>0</v>
      </c>
      <c r="D52" s="22">
        <f t="shared" si="0"/>
        <v>0</v>
      </c>
      <c r="E52" s="44"/>
    </row>
    <row r="53" spans="1:5" ht="13.5">
      <c r="A53" s="5" t="s">
        <v>40</v>
      </c>
      <c r="B53" s="23">
        <f>SUM(B48-B52)</f>
        <v>0</v>
      </c>
      <c r="C53" s="23">
        <f>SUM(C48-C52)</f>
        <v>0</v>
      </c>
      <c r="D53" s="22">
        <f t="shared" si="0"/>
        <v>0</v>
      </c>
      <c r="E53" s="44"/>
    </row>
    <row r="54" spans="1:5" ht="13.5">
      <c r="A54" s="5" t="s">
        <v>41</v>
      </c>
      <c r="B54" s="23">
        <f>SUM((B18+B48)-(B42+B52))</f>
        <v>0</v>
      </c>
      <c r="C54" s="23">
        <f>SUM((C18+C48)-(C42+C52))</f>
        <v>0</v>
      </c>
      <c r="D54" s="22">
        <f t="shared" si="0"/>
        <v>0</v>
      </c>
      <c r="E54" s="44"/>
    </row>
    <row r="55" spans="1:5" ht="13.5">
      <c r="A55" s="5" t="s">
        <v>42</v>
      </c>
      <c r="B55" s="25"/>
      <c r="C55" s="25"/>
      <c r="D55" s="22">
        <f t="shared" si="0"/>
        <v>0</v>
      </c>
      <c r="E55" s="44"/>
    </row>
    <row r="56" spans="1:5" ht="13.5">
      <c r="A56" s="5" t="s">
        <v>43</v>
      </c>
      <c r="B56" s="36">
        <f>SUM(B54:B55)</f>
        <v>0</v>
      </c>
      <c r="C56" s="36">
        <f>SUM(C54:C55)</f>
        <v>0</v>
      </c>
      <c r="D56" s="22">
        <f>SUM(B56-C56)</f>
        <v>0</v>
      </c>
      <c r="E56" s="44"/>
    </row>
    <row r="57" spans="1:4" ht="13.5">
      <c r="A57" s="8"/>
      <c r="B57" s="26"/>
      <c r="C57" s="26"/>
      <c r="D57" s="27"/>
    </row>
    <row r="58" spans="1:4" ht="13.5">
      <c r="A58" s="8"/>
      <c r="B58" s="26"/>
      <c r="C58" s="26"/>
      <c r="D58" s="27"/>
    </row>
    <row r="59" ht="13.5">
      <c r="A59" s="8"/>
    </row>
    <row r="60" ht="13.5">
      <c r="A60" s="8"/>
    </row>
    <row r="61" spans="1:4" ht="13.5">
      <c r="A61" s="8"/>
      <c r="B61" s="26"/>
      <c r="C61" s="26"/>
      <c r="D61" s="27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spans="1:4" ht="13.5">
      <c r="A66" s="8"/>
      <c r="B66" s="61"/>
      <c r="C66" s="61"/>
      <c r="D66" s="61"/>
    </row>
    <row r="67" spans="2:4" ht="13.5">
      <c r="B67" s="61"/>
      <c r="C67" s="61"/>
      <c r="D67" s="61"/>
    </row>
  </sheetData>
  <sheetProtection/>
  <mergeCells count="3">
    <mergeCell ref="A1:E1"/>
    <mergeCell ref="A2:E2"/>
    <mergeCell ref="B66:D67"/>
  </mergeCells>
  <printOptions/>
  <pageMargins left="0.3937007874015748" right="0.1968503937007874" top="0.3937007874015748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masunaga</dc:creator>
  <cp:keywords/>
  <dc:description/>
  <cp:lastModifiedBy>user05</cp:lastModifiedBy>
  <cp:lastPrinted>2018-04-02T02:38:10Z</cp:lastPrinted>
  <dcterms:created xsi:type="dcterms:W3CDTF">2005-12-26T07:40:24Z</dcterms:created>
  <dcterms:modified xsi:type="dcterms:W3CDTF">2018-04-09T06:27:16Z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